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3"/>
  <c r="F28"/>
  <c r="F27"/>
  <c r="H28"/>
  <c r="E43"/>
  <c r="D43"/>
  <c r="D24"/>
  <c r="H23"/>
  <c r="F23"/>
  <c r="F22"/>
  <c r="H22"/>
  <c r="G43"/>
  <c r="G24"/>
  <c r="G18"/>
  <c r="G16"/>
  <c r="G14"/>
  <c r="H26"/>
  <c r="H30"/>
  <c r="H29"/>
  <c r="H27"/>
  <c r="D16"/>
  <c r="E16"/>
  <c r="F17"/>
  <c r="D18"/>
  <c r="E18"/>
  <c r="F29"/>
  <c r="F35"/>
  <c r="F36"/>
  <c r="F37"/>
  <c r="F38"/>
  <c r="F39"/>
  <c r="F40"/>
  <c r="F41"/>
  <c r="F42"/>
  <c r="E14"/>
  <c r="D14"/>
  <c r="D13" s="1"/>
  <c r="H42"/>
  <c r="H41"/>
  <c r="H40"/>
  <c r="H39"/>
  <c r="H38"/>
  <c r="H37"/>
  <c r="H36"/>
  <c r="H35"/>
  <c r="H31"/>
  <c r="H21"/>
  <c r="H20"/>
  <c r="H19"/>
  <c r="H17"/>
  <c r="H15"/>
  <c r="F31"/>
  <c r="F30"/>
  <c r="F26"/>
  <c r="F21"/>
  <c r="F20"/>
  <c r="F19"/>
  <c r="F15"/>
  <c r="F43" l="1"/>
  <c r="D33"/>
  <c r="G13"/>
  <c r="G33" s="1"/>
  <c r="G44" s="1"/>
  <c r="E13"/>
  <c r="F16"/>
  <c r="H14"/>
  <c r="H16"/>
  <c r="H43"/>
  <c r="F18"/>
  <c r="H24"/>
  <c r="F24"/>
  <c r="H18"/>
  <c r="F14"/>
  <c r="D44" l="1"/>
  <c r="H13"/>
  <c r="F13"/>
  <c r="E33"/>
  <c r="E44" s="1"/>
  <c r="F33" l="1"/>
  <c r="H33"/>
</calcChain>
</file>

<file path=xl/sharedStrings.xml><?xml version="1.0" encoding="utf-8"?>
<sst xmlns="http://schemas.openxmlformats.org/spreadsheetml/2006/main" count="67" uniqueCount="67">
  <si>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</si>
  <si>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</si>
  <si>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</si>
  <si>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</si>
  <si>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</si>
  <si>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</si>
  <si>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</si>
  <si>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</si>
  <si>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</si>
  <si>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</si>
  <si>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</si>
  <si>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</si>
  <si>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</si>
  <si>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</si>
  <si>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</si>
  <si>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</si>
  <si>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</si>
  <si>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</si>
  <si>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</si>
  <si>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</si>
  <si>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</si>
  <si>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</si>
  <si>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</si>
  <si>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</si>
  <si>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</si>
  <si>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</si>
  <si>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</si>
  <si>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</si>
  <si>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</si>
  <si>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</si>
  <si>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</si>
  <si>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</si>
  <si>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</si>
  <si>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</si>
  <si>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</si>
  <si>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</si>
  <si>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</si>
  <si>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</si>
  <si>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</si>
  <si>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</si>
  <si>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</si>
  <si>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</si>
  <si>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</si>
  <si>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</si>
  <si>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</si>
  <si>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</si>
  <si>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</si>
  <si>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</si>
  <si>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</si>
  <si>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Дотации бюджетам сельских поселений на поддержку мер по обеспечению сбалансиро-ванности бюджетов</t>
  </si>
  <si>
    <t>00020215001100000150</t>
  </si>
  <si>
    <t>00020215002100000150</t>
  </si>
  <si>
    <t>00020229999100000150</t>
  </si>
  <si>
    <t>00020235118100000150</t>
  </si>
  <si>
    <t>00020240014100000150</t>
  </si>
  <si>
    <t>00021905000100000150</t>
  </si>
  <si>
    <t>Уточненый план 2022 г.</t>
  </si>
  <si>
    <t>Отклонение 2022 к 2021 г.г.(+;-)</t>
  </si>
  <si>
    <t xml:space="preserve">     000 1 11 00000 00 0000 000</t>
  </si>
  <si>
    <t>ДОХОДЫ ОТ ИСПОЛЬЗОВАНИЯ ИМУЩЕСТВА, НАХОДЯЩЕГОСЯ В ГОСУДАРСТВЕННОЙ И МУНИЦИПАЛЬНОЙ СОБСТВЕННОСТИ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</si>
  <si>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</si>
  <si>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</si>
  <si>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000 2 02 25519 00 0000150</t>
  </si>
  <si>
    <t>Субсидия бюджетам на поддержку отрасли культуры</t>
  </si>
  <si>
    <t>Фактически исполнено за 9 месяцев 2022 г.</t>
  </si>
  <si>
    <t>Фактически исполнено за 9 месяцев 2021 г.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</si>
  <si>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соответствующим периодом 2021 г. по сотоянию на 01.10.2022 г.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</si>
</sst>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Arial Cyr"/>
    </font>
    <font>
      <sz val="8"/>
      <color indexed="8"/>
      <name val="Arial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1">
      <alignment horizontal="left" wrapText="1" indent="2"/>
    </xf>
    <xf numFmtId="0" fontId="24" fillId="0" borderId="2">
      <alignment horizontal="left" wrapText="1" indent="2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/>
    <xf numFmtId="0" fontId="6" fillId="0" borderId="0" xfId="38"/>
    <xf numFmtId="49" fontId="6" fillId="0" borderId="0" xfId="38" applyNumberFormat="1"/>
    <xf numFmtId="49" fontId="19" fillId="0" borderId="0" xfId="38" applyNumberFormat="1" applyFont="1" applyAlignment="1">
      <alignment horizontal="center" vertical="center" wrapText="1"/>
    </xf>
    <xf numFmtId="0" fontId="6" fillId="0" borderId="0" xfId="38" applyAlignment="1">
      <alignment horizontal="center"/>
    </xf>
    <xf numFmtId="0" fontId="19" fillId="0" borderId="0" xfId="38" applyFont="1" applyAlignment="1">
      <alignment horizontal="center" vertical="center"/>
    </xf>
    <xf numFmtId="0" fontId="19" fillId="0" borderId="0" xfId="38" applyFont="1" applyAlignment="1">
      <alignment vertical="center"/>
    </xf>
    <xf numFmtId="49" fontId="20" fillId="0" borderId="12" xfId="38" applyNumberFormat="1" applyFont="1" applyBorder="1" applyAlignment="1">
      <alignment horizontal="center" vertical="center" wrapText="1"/>
    </xf>
    <xf numFmtId="49" fontId="21" fillId="0" borderId="13" xfId="38" applyNumberFormat="1" applyFont="1" applyBorder="1" applyAlignment="1">
      <alignment horizontal="center" vertical="center" wrapText="1"/>
    </xf>
    <xf numFmtId="0" fontId="21" fillId="0" borderId="14" xfId="38" applyFont="1" applyBorder="1" applyAlignment="1">
      <alignment horizontal="left" vertical="center" wrapText="1"/>
    </xf>
    <xf numFmtId="2" fontId="21" fillId="0" borderId="15" xfId="38" applyNumberFormat="1" applyFont="1" applyBorder="1" applyAlignment="1">
      <alignment horizontal="center" vertical="center"/>
    </xf>
    <xf numFmtId="4" fontId="21" fillId="0" borderId="15" xfId="38" applyNumberFormat="1" applyFont="1" applyBorder="1" applyAlignment="1">
      <alignment horizontal="center" vertical="center"/>
    </xf>
    <xf numFmtId="49" fontId="22" fillId="0" borderId="14" xfId="38" applyNumberFormat="1" applyFont="1" applyBorder="1" applyAlignment="1">
      <alignment horizontal="center" vertical="center" wrapText="1"/>
    </xf>
    <xf numFmtId="0" fontId="22" fillId="0" borderId="16" xfId="38" applyFont="1" applyBorder="1" applyAlignment="1">
      <alignment horizontal="left" vertical="center" wrapText="1"/>
    </xf>
    <xf numFmtId="2" fontId="22" fillId="0" borderId="16" xfId="38" applyNumberFormat="1" applyFont="1" applyBorder="1" applyAlignment="1">
      <alignment horizontal="center" vertical="center" wrapText="1"/>
    </xf>
    <xf numFmtId="0" fontId="20" fillId="0" borderId="17" xfId="38" applyFont="1" applyBorder="1" applyAlignment="1">
      <alignment horizontal="left" vertical="center" wrapText="1"/>
    </xf>
    <xf numFmtId="2" fontId="20" fillId="0" borderId="17" xfId="38" applyNumberFormat="1" applyFont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49" fontId="22" fillId="0" borderId="12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left" vertical="center" wrapText="1"/>
    </xf>
    <xf numFmtId="2" fontId="22" fillId="0" borderId="17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justify" vertical="center" wrapText="1"/>
    </xf>
    <xf numFmtId="0" fontId="20" fillId="0" borderId="17" xfId="38" applyFont="1" applyBorder="1" applyAlignment="1">
      <alignment horizontal="justify" vertical="center" wrapText="1"/>
    </xf>
    <xf numFmtId="0" fontId="20" fillId="0" borderId="18" xfId="38" applyFont="1" applyBorder="1" applyAlignment="1">
      <alignment horizontal="left" vertical="center" wrapText="1"/>
    </xf>
    <xf numFmtId="2" fontId="20" fillId="0" borderId="15" xfId="38" applyNumberFormat="1" applyFont="1" applyBorder="1" applyAlignment="1">
      <alignment horizontal="center" vertical="center" wrapText="1"/>
    </xf>
    <xf numFmtId="4" fontId="20" fillId="0" borderId="15" xfId="38" applyNumberFormat="1" applyFont="1" applyBorder="1" applyAlignment="1">
      <alignment horizontal="center" vertical="center" wrapText="1"/>
    </xf>
    <xf numFmtId="49" fontId="6" fillId="24" borderId="15" xfId="38" applyNumberFormat="1" applyFill="1" applyBorder="1" applyAlignment="1">
      <alignment horizontal="center"/>
    </xf>
    <xf numFmtId="0" fontId="22" fillId="24" borderId="12" xfId="38" applyFont="1" applyFill="1" applyBorder="1" applyAlignment="1">
      <alignment vertical="center" wrapText="1"/>
    </xf>
    <xf numFmtId="2" fontId="21" fillId="24" borderId="15" xfId="38" applyNumberFormat="1" applyFont="1" applyFill="1" applyBorder="1" applyAlignment="1">
      <alignment horizontal="center" vertical="center"/>
    </xf>
    <xf numFmtId="49" fontId="6" fillId="0" borderId="15" xfId="38" applyNumberFormat="1" applyBorder="1" applyAlignment="1">
      <alignment horizontal="center"/>
    </xf>
    <xf numFmtId="0" fontId="22" fillId="0" borderId="12" xfId="38" applyFont="1" applyBorder="1" applyAlignment="1">
      <alignment vertical="center" wrapText="1"/>
    </xf>
    <xf numFmtId="2" fontId="20" fillId="0" borderId="15" xfId="38" applyNumberFormat="1" applyFont="1" applyBorder="1" applyAlignment="1">
      <alignment horizontal="center" vertical="center"/>
    </xf>
    <xf numFmtId="164" fontId="20" fillId="0" borderId="15" xfId="38" applyNumberFormat="1" applyFont="1" applyBorder="1" applyAlignment="1">
      <alignment horizontal="center" vertical="center"/>
    </xf>
    <xf numFmtId="49" fontId="20" fillId="0" borderId="15" xfId="38" applyNumberFormat="1" applyFont="1" applyBorder="1" applyAlignment="1">
      <alignment horizontal="center"/>
    </xf>
    <xf numFmtId="0" fontId="20" fillId="0" borderId="15" xfId="38" applyFont="1" applyBorder="1"/>
    <xf numFmtId="0" fontId="20" fillId="0" borderId="15" xfId="38" applyFont="1" applyBorder="1" applyAlignment="1">
      <alignment horizontal="left" wrapText="1"/>
    </xf>
    <xf numFmtId="49" fontId="20" fillId="24" borderId="15" xfId="38" applyNumberFormat="1" applyFont="1" applyFill="1" applyBorder="1" applyAlignment="1">
      <alignment horizontal="center"/>
    </xf>
    <xf numFmtId="0" fontId="20" fillId="24" borderId="15" xfId="38" applyFont="1" applyFill="1" applyBorder="1"/>
    <xf numFmtId="49" fontId="20" fillId="25" borderId="15" xfId="38" applyNumberFormat="1" applyFont="1" applyFill="1" applyBorder="1" applyAlignment="1">
      <alignment horizontal="center"/>
    </xf>
    <xf numFmtId="0" fontId="20" fillId="25" borderId="15" xfId="38" applyFont="1" applyFill="1" applyBorder="1"/>
    <xf numFmtId="4" fontId="20" fillId="25" borderId="15" xfId="38" applyNumberFormat="1" applyFont="1" applyFill="1" applyBorder="1" applyAlignment="1">
      <alignment horizontal="center" vertical="center"/>
    </xf>
    <xf numFmtId="0" fontId="20" fillId="0" borderId="1" xfId="19" applyNumberFormat="1" applyFont="1" applyProtection="1">
      <alignment horizontal="left" wrapText="1" indent="2"/>
    </xf>
    <xf numFmtId="2" fontId="20" fillId="0" borderId="19" xfId="38" applyNumberFormat="1" applyFont="1" applyBorder="1" applyAlignment="1">
      <alignment horizontal="center" vertical="center" wrapText="1"/>
    </xf>
    <xf numFmtId="164" fontId="20" fillId="24" borderId="17" xfId="38" applyNumberFormat="1" applyFont="1" applyFill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164" fontId="20" fillId="0" borderId="20" xfId="38" applyNumberFormat="1" applyFont="1" applyBorder="1" applyAlignment="1">
      <alignment horizontal="center" vertical="center" wrapText="1"/>
    </xf>
    <xf numFmtId="0" fontId="20" fillId="0" borderId="15" xfId="38" applyFont="1" applyBorder="1" applyAlignment="1">
      <alignment wrapText="1"/>
    </xf>
    <xf numFmtId="2" fontId="21" fillId="25" borderId="15" xfId="38" applyNumberFormat="1" applyFont="1" applyFill="1" applyBorder="1" applyAlignment="1">
      <alignment horizontal="center" vertical="center"/>
    </xf>
    <xf numFmtId="4" fontId="21" fillId="25" borderId="15" xfId="38" applyNumberFormat="1" applyFont="1" applyFill="1" applyBorder="1" applyAlignment="1">
      <alignment horizontal="center" vertical="center"/>
    </xf>
    <xf numFmtId="49" fontId="20" fillId="0" borderId="12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justify" vertical="top" wrapText="1"/>
    </xf>
    <xf numFmtId="2" fontId="21" fillId="0" borderId="17" xfId="38" applyNumberFormat="1" applyFont="1" applyBorder="1" applyAlignment="1">
      <alignment horizontal="center" vertical="center" wrapText="1"/>
    </xf>
    <xf numFmtId="49" fontId="20" fillId="0" borderId="21" xfId="38" applyNumberFormat="1" applyFont="1" applyBorder="1" applyAlignment="1">
      <alignment horizontal="center" vertical="center" wrapText="1"/>
    </xf>
    <xf numFmtId="0" fontId="20" fillId="0" borderId="19" xfId="38" applyFont="1" applyBorder="1" applyAlignment="1">
      <alignment horizontal="justify" vertical="center" wrapText="1"/>
    </xf>
    <xf numFmtId="0" fontId="20" fillId="0" borderId="12" xfId="38" applyFont="1" applyBorder="1" applyAlignment="1">
      <alignment horizontal="left" vertical="center" wrapText="1"/>
    </xf>
    <xf numFmtId="2" fontId="20" fillId="0" borderId="12" xfId="38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7" fillId="0" borderId="14" xfId="0" applyFont="1" applyBorder="1" applyAlignment="1">
      <alignment horizontal="justify"/>
    </xf>
    <xf numFmtId="2" fontId="26" fillId="0" borderId="14" xfId="0" applyNumberFormat="1" applyFont="1" applyBorder="1" applyAlignment="1">
      <alignment horizontal="center"/>
    </xf>
    <xf numFmtId="49" fontId="19" fillId="0" borderId="0" xfId="38" applyNumberFormat="1" applyFont="1" applyAlignment="1">
      <alignment horizontal="center" vertical="center" wrapText="1"/>
    </xf>
    <xf numFmtId="49" fontId="20" fillId="0" borderId="13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0" fontId="20" fillId="0" borderId="13" xfId="38" applyFont="1" applyBorder="1" applyAlignment="1">
      <alignment horizontal="center" vertical="center" wrapText="1"/>
    </xf>
    <xf numFmtId="0" fontId="20" fillId="0" borderId="21" xfId="38" applyFont="1" applyBorder="1" applyAlignment="1">
      <alignment horizontal="center" vertical="center" wrapText="1"/>
    </xf>
    <xf numFmtId="2" fontId="20" fillId="0" borderId="13" xfId="38" applyNumberFormat="1" applyFont="1" applyBorder="1" applyAlignment="1">
      <alignment horizontal="center" vertical="center" wrapText="1"/>
    </xf>
    <xf numFmtId="2" fontId="20" fillId="0" borderId="21" xfId="38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2" xfId="19"/>
    <cellStyle name="xl8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_Лист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tabSelected="1" topLeftCell="A33" workbookViewId="0">
      <selection activeCell="G43" sqref="G43"/>
    </sheetView>
  </sheetViews>
  <sheetFormatPr defaultRowHeight="12.75"/>
  <cols>
    <col min="2" max="2" width="32.28515625" customWidth="1"/>
    <col min="3" max="3" width="42.85546875" customWidth="1"/>
    <col min="4" max="4" width="22.140625" customWidth="1"/>
    <col min="5" max="5" width="18.7109375" customWidth="1"/>
    <col min="7" max="7" width="21.85546875" customWidth="1"/>
    <col min="8" max="8" width="14.85546875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63" t="s">
        <v>66</v>
      </c>
      <c r="D4" s="63"/>
      <c r="E4" s="63"/>
      <c r="F4" s="3"/>
      <c r="G4" s="3"/>
      <c r="H4" s="1"/>
    </row>
    <row r="5" spans="2:8" ht="18.75">
      <c r="B5" s="2"/>
      <c r="C5" s="63"/>
      <c r="D5" s="63"/>
      <c r="E5" s="63"/>
      <c r="F5" s="3"/>
      <c r="G5" s="3"/>
      <c r="H5" s="1"/>
    </row>
    <row r="6" spans="2:8" ht="45.75" customHeight="1">
      <c r="B6" s="2"/>
      <c r="C6" s="63"/>
      <c r="D6" s="63"/>
      <c r="E6" s="63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>
      <c r="B11" s="64" t="s">
        <v>0</v>
      </c>
      <c r="C11" s="66" t="s">
        <v>1</v>
      </c>
      <c r="D11" s="66" t="s">
        <v>56</v>
      </c>
      <c r="E11" s="66" t="s">
        <v>64</v>
      </c>
      <c r="F11" s="66" t="s">
        <v>34</v>
      </c>
      <c r="G11" s="68" t="s">
        <v>65</v>
      </c>
      <c r="H11" s="66" t="s">
        <v>57</v>
      </c>
    </row>
    <row r="12" spans="2:8" ht="50.25" customHeight="1" thickBot="1">
      <c r="B12" s="65"/>
      <c r="C12" s="67"/>
      <c r="D12" s="67"/>
      <c r="E12" s="67"/>
      <c r="F12" s="67"/>
      <c r="G12" s="69"/>
      <c r="H12" s="67"/>
    </row>
    <row r="13" spans="2:8" ht="29.25" thickBot="1">
      <c r="B13" s="8" t="s">
        <v>2</v>
      </c>
      <c r="C13" s="9" t="s">
        <v>35</v>
      </c>
      <c r="D13" s="10">
        <f>D14+D16+D18+D22</f>
        <v>134395.96</v>
      </c>
      <c r="E13" s="10">
        <f>E14+E16+E18</f>
        <v>27117.17</v>
      </c>
      <c r="F13" s="45">
        <f t="shared" ref="F13:F23" si="0">E13/D13*100</f>
        <v>20.177072286994342</v>
      </c>
      <c r="G13" s="10">
        <f>G14+G16+G18</f>
        <v>59349.29</v>
      </c>
      <c r="H13" s="10">
        <f>H14+H16+H18</f>
        <v>-32232.120000000003</v>
      </c>
    </row>
    <row r="14" spans="2:8" ht="15.75" thickBot="1">
      <c r="B14" s="12" t="s">
        <v>10</v>
      </c>
      <c r="C14" s="13" t="s">
        <v>3</v>
      </c>
      <c r="D14" s="14">
        <f>D15</f>
        <v>20000</v>
      </c>
      <c r="E14" s="14">
        <f>E15</f>
        <v>17411.12</v>
      </c>
      <c r="F14" s="44">
        <f t="shared" si="0"/>
        <v>87.055599999999998</v>
      </c>
      <c r="G14" s="14">
        <f>G15</f>
        <v>16957.7</v>
      </c>
      <c r="H14" s="11">
        <f>E14-G14</f>
        <v>453.41999999999825</v>
      </c>
    </row>
    <row r="15" spans="2:8" ht="116.25" customHeight="1" thickBot="1">
      <c r="B15" s="7" t="s">
        <v>11</v>
      </c>
      <c r="C15" s="41" t="s">
        <v>44</v>
      </c>
      <c r="D15" s="16">
        <v>20000</v>
      </c>
      <c r="E15" s="16">
        <v>17411.12</v>
      </c>
      <c r="F15" s="17">
        <f t="shared" si="0"/>
        <v>87.055599999999998</v>
      </c>
      <c r="G15" s="16">
        <v>16957.7</v>
      </c>
      <c r="H15" s="11">
        <f>E15-G15</f>
        <v>453.41999999999825</v>
      </c>
    </row>
    <row r="16" spans="2:8" ht="15.75" thickBot="1">
      <c r="B16" s="18" t="s">
        <v>12</v>
      </c>
      <c r="C16" s="19" t="s">
        <v>4</v>
      </c>
      <c r="D16" s="20">
        <f>D17</f>
        <v>15000</v>
      </c>
      <c r="E16" s="20">
        <f>E17</f>
        <v>687.36</v>
      </c>
      <c r="F16" s="17">
        <f t="shared" si="0"/>
        <v>4.5824000000000007</v>
      </c>
      <c r="G16" s="20">
        <f>G17</f>
        <v>19235.310000000001</v>
      </c>
      <c r="H16" s="11">
        <f t="shared" ref="H16:H23" si="1">E16-G16</f>
        <v>-18547.95</v>
      </c>
    </row>
    <row r="17" spans="2:8" ht="15.75" thickBot="1">
      <c r="B17" s="7" t="s">
        <v>13</v>
      </c>
      <c r="C17" s="15" t="s">
        <v>5</v>
      </c>
      <c r="D17" s="16">
        <v>15000</v>
      </c>
      <c r="E17" s="16">
        <v>687.36</v>
      </c>
      <c r="F17" s="17">
        <f t="shared" si="0"/>
        <v>4.5824000000000007</v>
      </c>
      <c r="G17" s="16">
        <v>19235.310000000001</v>
      </c>
      <c r="H17" s="11">
        <f t="shared" si="1"/>
        <v>-18547.95</v>
      </c>
    </row>
    <row r="18" spans="2:8" ht="15.75" thickBot="1">
      <c r="B18" s="18" t="s">
        <v>14</v>
      </c>
      <c r="C18" s="19" t="s">
        <v>6</v>
      </c>
      <c r="D18" s="20">
        <f>D19+D20+D21</f>
        <v>95000</v>
      </c>
      <c r="E18" s="20">
        <f>E19+E20+E21</f>
        <v>9018.69</v>
      </c>
      <c r="F18" s="17">
        <f t="shared" si="0"/>
        <v>9.4933578947368424</v>
      </c>
      <c r="G18" s="20">
        <f>G19+G20+G21</f>
        <v>23156.28</v>
      </c>
      <c r="H18" s="11">
        <f t="shared" si="1"/>
        <v>-14137.589999999998</v>
      </c>
    </row>
    <row r="19" spans="2:8" ht="15.75" thickBot="1">
      <c r="B19" s="7" t="s">
        <v>15</v>
      </c>
      <c r="C19" s="15" t="s">
        <v>7</v>
      </c>
      <c r="D19" s="16">
        <v>6000</v>
      </c>
      <c r="E19" s="16">
        <v>566.02</v>
      </c>
      <c r="F19" s="17">
        <f t="shared" si="0"/>
        <v>9.4336666666666673</v>
      </c>
      <c r="G19" s="16">
        <v>5532.67</v>
      </c>
      <c r="H19" s="11">
        <f t="shared" si="1"/>
        <v>-4966.6499999999996</v>
      </c>
    </row>
    <row r="20" spans="2:8" ht="15.75" thickBot="1">
      <c r="B20" s="7" t="s">
        <v>32</v>
      </c>
      <c r="C20" s="15" t="s">
        <v>45</v>
      </c>
      <c r="D20" s="16">
        <v>1000</v>
      </c>
      <c r="E20" s="16">
        <v>671.11</v>
      </c>
      <c r="F20" s="17">
        <f t="shared" si="0"/>
        <v>67.111000000000004</v>
      </c>
      <c r="G20" s="16">
        <v>759</v>
      </c>
      <c r="H20" s="11">
        <f t="shared" si="1"/>
        <v>-87.889999999999986</v>
      </c>
    </row>
    <row r="21" spans="2:8" ht="15.75" thickBot="1">
      <c r="B21" s="7" t="s">
        <v>33</v>
      </c>
      <c r="C21" s="15" t="s">
        <v>46</v>
      </c>
      <c r="D21" s="16">
        <v>88000</v>
      </c>
      <c r="E21" s="16">
        <v>7781.56</v>
      </c>
      <c r="F21" s="17">
        <f t="shared" si="0"/>
        <v>8.8426818181818199</v>
      </c>
      <c r="G21" s="16">
        <v>16864.61</v>
      </c>
      <c r="H21" s="11">
        <f t="shared" si="1"/>
        <v>-9083.0499999999993</v>
      </c>
    </row>
    <row r="22" spans="2:8" ht="75.75" thickBot="1">
      <c r="B22" s="51" t="s">
        <v>58</v>
      </c>
      <c r="C22" s="52" t="s">
        <v>59</v>
      </c>
      <c r="D22" s="55">
        <v>4395.96</v>
      </c>
      <c r="E22" s="16">
        <v>0</v>
      </c>
      <c r="F22" s="44">
        <f t="shared" si="0"/>
        <v>0</v>
      </c>
      <c r="G22" s="16">
        <v>0</v>
      </c>
      <c r="H22" s="11">
        <f t="shared" si="1"/>
        <v>0</v>
      </c>
    </row>
    <row r="23" spans="2:8" ht="120.75" thickBot="1">
      <c r="B23" s="53" t="s">
        <v>60</v>
      </c>
      <c r="C23" s="54" t="s">
        <v>61</v>
      </c>
      <c r="D23" s="16">
        <v>4395.96</v>
      </c>
      <c r="E23" s="16">
        <v>0</v>
      </c>
      <c r="F23" s="44">
        <f t="shared" si="0"/>
        <v>0</v>
      </c>
      <c r="G23" s="16">
        <v>0</v>
      </c>
      <c r="H23" s="11">
        <f t="shared" si="1"/>
        <v>0</v>
      </c>
    </row>
    <row r="24" spans="2:8" ht="15.75" thickBot="1">
      <c r="B24" s="18" t="s">
        <v>16</v>
      </c>
      <c r="C24" s="21" t="s">
        <v>8</v>
      </c>
      <c r="D24" s="20">
        <f>D26+D27+D28+D29+D30+D31+D32</f>
        <v>8245274.29</v>
      </c>
      <c r="E24" s="20">
        <f>E26+E27+E28+E29+E30+E31+E32</f>
        <v>6405175.2000000002</v>
      </c>
      <c r="F24" s="17">
        <f>E24/D24*100</f>
        <v>77.682985122378511</v>
      </c>
      <c r="G24" s="20">
        <f>G26+G27+G29+G30+G31+G32</f>
        <v>4900536.88</v>
      </c>
      <c r="H24" s="11">
        <f>E24-G24</f>
        <v>1504638.3200000003</v>
      </c>
    </row>
    <row r="25" spans="2:8" ht="15.75" thickBot="1">
      <c r="B25" s="7"/>
      <c r="C25" s="22" t="s">
        <v>9</v>
      </c>
      <c r="D25" s="16"/>
      <c r="E25" s="16"/>
      <c r="F25" s="17"/>
      <c r="G25" s="16"/>
      <c r="H25" s="17"/>
    </row>
    <row r="26" spans="2:8" ht="73.5" customHeight="1" thickBot="1">
      <c r="B26" s="49" t="s">
        <v>50</v>
      </c>
      <c r="C26" s="22" t="s">
        <v>37</v>
      </c>
      <c r="D26" s="16">
        <v>5461500</v>
      </c>
      <c r="E26" s="16">
        <v>4096125</v>
      </c>
      <c r="F26" s="17">
        <f t="shared" ref="F26:F31" si="2">E26/D26*100</f>
        <v>75</v>
      </c>
      <c r="G26" s="16">
        <v>3893625</v>
      </c>
      <c r="H26" s="11">
        <f t="shared" ref="H26:H31" si="3">E26-G26</f>
        <v>202500</v>
      </c>
    </row>
    <row r="27" spans="2:8" ht="73.5" customHeight="1" thickBot="1">
      <c r="B27" s="56" t="s">
        <v>51</v>
      </c>
      <c r="C27" s="57" t="s">
        <v>49</v>
      </c>
      <c r="D27" s="42">
        <v>551193.79</v>
      </c>
      <c r="E27" s="16">
        <v>382437.79</v>
      </c>
      <c r="F27" s="44">
        <f t="shared" si="2"/>
        <v>69.383544760183156</v>
      </c>
      <c r="G27" s="16">
        <v>272485</v>
      </c>
      <c r="H27" s="11">
        <f t="shared" si="3"/>
        <v>109952.78999999998</v>
      </c>
    </row>
    <row r="28" spans="2:8" ht="56.25" customHeight="1" thickBot="1">
      <c r="B28" s="60" t="s">
        <v>62</v>
      </c>
      <c r="C28" s="61" t="s">
        <v>63</v>
      </c>
      <c r="D28" s="62">
        <v>53763.5</v>
      </c>
      <c r="E28" s="16">
        <v>53763.5</v>
      </c>
      <c r="F28" s="44">
        <f t="shared" si="2"/>
        <v>100</v>
      </c>
      <c r="G28" s="16">
        <v>0</v>
      </c>
      <c r="H28" s="11">
        <f t="shared" si="3"/>
        <v>53763.5</v>
      </c>
    </row>
    <row r="29" spans="2:8" ht="30.75" thickBot="1">
      <c r="B29" s="50" t="s">
        <v>52</v>
      </c>
      <c r="C29" s="58" t="s">
        <v>38</v>
      </c>
      <c r="D29" s="59">
        <v>290554</v>
      </c>
      <c r="E29" s="16">
        <v>217914</v>
      </c>
      <c r="F29" s="17">
        <f t="shared" si="2"/>
        <v>74.999483744846046</v>
      </c>
      <c r="G29" s="16">
        <v>190773</v>
      </c>
      <c r="H29" s="11">
        <f t="shared" si="3"/>
        <v>27141</v>
      </c>
    </row>
    <row r="30" spans="2:8" ht="106.5" customHeight="1" thickBot="1">
      <c r="B30" s="49" t="s">
        <v>53</v>
      </c>
      <c r="C30" s="15" t="s">
        <v>39</v>
      </c>
      <c r="D30" s="16">
        <v>101000</v>
      </c>
      <c r="E30" s="16">
        <v>64871.91</v>
      </c>
      <c r="F30" s="17">
        <f t="shared" si="2"/>
        <v>64.229613861386142</v>
      </c>
      <c r="G30" s="16">
        <v>59997.88</v>
      </c>
      <c r="H30" s="11">
        <f t="shared" si="3"/>
        <v>4874.0300000000061</v>
      </c>
    </row>
    <row r="31" spans="2:8" ht="87.75" customHeight="1" thickBot="1">
      <c r="B31" s="49" t="s">
        <v>54</v>
      </c>
      <c r="C31" s="15" t="s">
        <v>40</v>
      </c>
      <c r="D31" s="42">
        <v>1787263</v>
      </c>
      <c r="E31" s="42">
        <v>1590063</v>
      </c>
      <c r="F31" s="17">
        <f t="shared" si="2"/>
        <v>88.966369247279218</v>
      </c>
      <c r="G31" s="42">
        <v>483656</v>
      </c>
      <c r="H31" s="11">
        <f t="shared" si="3"/>
        <v>1106407</v>
      </c>
    </row>
    <row r="32" spans="2:8" ht="113.25" customHeight="1" thickBot="1">
      <c r="B32" s="49" t="s">
        <v>55</v>
      </c>
      <c r="C32" s="23" t="s">
        <v>43</v>
      </c>
      <c r="D32" s="24">
        <v>0</v>
      </c>
      <c r="E32" s="24">
        <v>0</v>
      </c>
      <c r="F32" s="25"/>
      <c r="G32" s="24">
        <v>0</v>
      </c>
      <c r="H32" s="25">
        <v>0</v>
      </c>
    </row>
    <row r="33" spans="2:8" ht="15.75" thickBot="1">
      <c r="B33" s="26"/>
      <c r="C33" s="27" t="s">
        <v>17</v>
      </c>
      <c r="D33" s="28">
        <f>D13+D24</f>
        <v>8379670.25</v>
      </c>
      <c r="E33" s="28">
        <f>E24+E13</f>
        <v>6432292.3700000001</v>
      </c>
      <c r="F33" s="43">
        <f>E33/D33*100</f>
        <v>76.760686018641366</v>
      </c>
      <c r="G33" s="28">
        <f>G24+G13</f>
        <v>4959886.17</v>
      </c>
      <c r="H33" s="11">
        <f>E33-G33</f>
        <v>1472406.2000000002</v>
      </c>
    </row>
    <row r="34" spans="2:8" ht="15.75" thickBot="1">
      <c r="B34" s="29"/>
      <c r="C34" s="30" t="s">
        <v>18</v>
      </c>
      <c r="D34" s="31"/>
      <c r="E34" s="31"/>
      <c r="F34" s="32"/>
      <c r="G34" s="31"/>
      <c r="H34" s="32"/>
    </row>
    <row r="35" spans="2:8" ht="15.75" thickBot="1">
      <c r="B35" s="33" t="s">
        <v>27</v>
      </c>
      <c r="C35" s="34" t="s">
        <v>19</v>
      </c>
      <c r="D35" s="31">
        <v>2254718.31</v>
      </c>
      <c r="E35" s="31">
        <v>1546726.76</v>
      </c>
      <c r="F35" s="43">
        <f t="shared" ref="F35:F43" si="4">E35/D35*100</f>
        <v>68.599556456345084</v>
      </c>
      <c r="G35" s="31">
        <v>1311592.1200000001</v>
      </c>
      <c r="H35" s="11">
        <f t="shared" ref="H35:H43" si="5">E35-G35</f>
        <v>235134.6399999999</v>
      </c>
    </row>
    <row r="36" spans="2:8" ht="15.75" thickBot="1">
      <c r="B36" s="33" t="s">
        <v>42</v>
      </c>
      <c r="C36" s="34" t="s">
        <v>20</v>
      </c>
      <c r="D36" s="31">
        <v>101000</v>
      </c>
      <c r="E36" s="31">
        <v>64871.91</v>
      </c>
      <c r="F36" s="43">
        <f t="shared" si="4"/>
        <v>64.229613861386142</v>
      </c>
      <c r="G36" s="31">
        <v>59997.88</v>
      </c>
      <c r="H36" s="11">
        <f t="shared" si="5"/>
        <v>4874.0300000000061</v>
      </c>
    </row>
    <row r="37" spans="2:8" ht="60" customHeight="1" thickBot="1">
      <c r="B37" s="33" t="s">
        <v>41</v>
      </c>
      <c r="C37" s="35" t="s">
        <v>21</v>
      </c>
      <c r="D37" s="31">
        <v>259464.4</v>
      </c>
      <c r="E37" s="31">
        <v>204306.11</v>
      </c>
      <c r="F37" s="43">
        <f t="shared" si="4"/>
        <v>78.741480526808289</v>
      </c>
      <c r="G37" s="31">
        <v>115220.27</v>
      </c>
      <c r="H37" s="11">
        <f t="shared" si="5"/>
        <v>89085.839999999982</v>
      </c>
    </row>
    <row r="38" spans="2:8" ht="15.75" thickBot="1">
      <c r="B38" s="33" t="s">
        <v>28</v>
      </c>
      <c r="C38" s="34" t="s">
        <v>22</v>
      </c>
      <c r="D38" s="31">
        <v>1381263</v>
      </c>
      <c r="E38" s="31">
        <v>1035344.92</v>
      </c>
      <c r="F38" s="43">
        <f t="shared" si="4"/>
        <v>74.956392808610673</v>
      </c>
      <c r="G38" s="31">
        <v>395127.1</v>
      </c>
      <c r="H38" s="11">
        <f t="shared" si="5"/>
        <v>640217.82000000007</v>
      </c>
    </row>
    <row r="39" spans="2:8" ht="15.75" thickBot="1">
      <c r="B39" s="33" t="s">
        <v>29</v>
      </c>
      <c r="C39" s="34" t="s">
        <v>23</v>
      </c>
      <c r="D39" s="31">
        <v>1447517.54</v>
      </c>
      <c r="E39" s="31">
        <v>925819.22</v>
      </c>
      <c r="F39" s="43">
        <f t="shared" si="4"/>
        <v>63.959102008532476</v>
      </c>
      <c r="G39" s="31">
        <v>1086612.92</v>
      </c>
      <c r="H39" s="11">
        <f t="shared" si="5"/>
        <v>-160793.69999999995</v>
      </c>
    </row>
    <row r="40" spans="2:8" ht="63" customHeight="1" thickBot="1">
      <c r="B40" s="33" t="s">
        <v>30</v>
      </c>
      <c r="C40" s="35" t="s">
        <v>24</v>
      </c>
      <c r="D40" s="31">
        <v>2740707</v>
      </c>
      <c r="E40" s="31">
        <v>2216412</v>
      </c>
      <c r="F40" s="43">
        <f t="shared" si="4"/>
        <v>80.870082062767011</v>
      </c>
      <c r="G40" s="31">
        <v>1831134</v>
      </c>
      <c r="H40" s="11">
        <f t="shared" si="5"/>
        <v>385278</v>
      </c>
    </row>
    <row r="41" spans="2:8" ht="15.75" thickBot="1">
      <c r="B41" s="33" t="s">
        <v>31</v>
      </c>
      <c r="C41" s="34" t="s">
        <v>25</v>
      </c>
      <c r="D41" s="31">
        <v>180000</v>
      </c>
      <c r="E41" s="31">
        <v>135000</v>
      </c>
      <c r="F41" s="43">
        <f t="shared" si="4"/>
        <v>75</v>
      </c>
      <c r="G41" s="31">
        <v>135000</v>
      </c>
      <c r="H41" s="11">
        <f t="shared" si="5"/>
        <v>0</v>
      </c>
    </row>
    <row r="42" spans="2:8" ht="30.75" thickBot="1">
      <c r="B42" s="33" t="s">
        <v>47</v>
      </c>
      <c r="C42" s="46" t="s">
        <v>48</v>
      </c>
      <c r="D42" s="31">
        <v>15000</v>
      </c>
      <c r="E42" s="31">
        <v>5484.95</v>
      </c>
      <c r="F42" s="43">
        <f t="shared" si="4"/>
        <v>36.566333333333333</v>
      </c>
      <c r="G42" s="31">
        <v>6100.8</v>
      </c>
      <c r="H42" s="11">
        <f t="shared" si="5"/>
        <v>-615.85000000000036</v>
      </c>
    </row>
    <row r="43" spans="2:8" ht="15.75" thickBot="1">
      <c r="B43" s="36"/>
      <c r="C43" s="37" t="s">
        <v>26</v>
      </c>
      <c r="D43" s="28">
        <f>D35+D36+D37+D38+D39+D40+D41+D42</f>
        <v>8379670.25</v>
      </c>
      <c r="E43" s="28">
        <f>E35+E36+E37+E38+E39+E40+E41+E42</f>
        <v>6133965.8700000001</v>
      </c>
      <c r="F43" s="43">
        <f t="shared" si="4"/>
        <v>73.200563828869051</v>
      </c>
      <c r="G43" s="28">
        <f>G35+G36+G37+G38+G39+G40+G41+G42</f>
        <v>4940785.09</v>
      </c>
      <c r="H43" s="11">
        <f t="shared" si="5"/>
        <v>1193180.7800000003</v>
      </c>
    </row>
    <row r="44" spans="2:8" ht="15">
      <c r="B44" s="38"/>
      <c r="C44" s="39" t="s">
        <v>36</v>
      </c>
      <c r="D44" s="47">
        <f>D33-D43</f>
        <v>0</v>
      </c>
      <c r="E44" s="47">
        <f>E33-E43</f>
        <v>298326.5</v>
      </c>
      <c r="F44" s="48"/>
      <c r="G44" s="47">
        <f>G33-G43</f>
        <v>19101.080000000075</v>
      </c>
      <c r="H44" s="40"/>
    </row>
  </sheetData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FINANSIST</cp:lastModifiedBy>
  <dcterms:created xsi:type="dcterms:W3CDTF">1996-10-08T23:32:33Z</dcterms:created>
  <dcterms:modified xsi:type="dcterms:W3CDTF">2022-10-14T12:52:02Z</dcterms:modified>
</cp:coreProperties>
</file>