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<sst xmlns="http://schemas.openxmlformats.org/spreadsheetml/2006/main" count="71" uniqueCount="71">
  <si>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</si>
  <si>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</si>
  <si>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</si>
  <si>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</si>
  <si>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</si>
  <si>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</si>
  <si>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</si>
  <si>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</si>
  <si>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ДОХОДЫ ОТ ИСПОЛЬЗОВАНИЯ ИМУЩЕСТВА, НАХОДЯЩЕГОСЯ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</si>
  <si>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</si>
  <si>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</si>
  <si>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</si>
  <si>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</si>
  <si>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</si>
  <si>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</si>
  <si>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</si>
  <si>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</si>
  <si>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</si>
  <si>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00011100000000000000</t>
  </si>
  <si>
    <t>00011105035100000120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</si>
  <si>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</si>
  <si>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</si>
  <si>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</si>
  <si>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</si>
  <si>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</si>
  <si>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</si>
  <si>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</si>
  <si>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</si>
  <si>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</si>
  <si>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</si>
  <si>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</si>
  <si>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</si>
  <si>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</si>
  <si>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</si>
  <si>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</si>
  <si>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</si>
  <si>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</si>
  <si>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</si>
  <si>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</si>
  <si>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</si>
  <si>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</si>
  <si>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</si>
  <si>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00020215001100000151</t>
  </si>
  <si>
    <t>00020229999100000151</t>
  </si>
  <si>
    <t>Прочие субсидии бюджетам сельских поселений</t>
  </si>
  <si>
    <t>00020235118100000151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</si>
  <si>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</si>
  <si>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00020240014100000151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</si>
  <si>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</si>
  <si>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</si>
  <si>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</si>
  <si>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</si>
  <si>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</si>
  <si>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</si>
  <si>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</si>
  <si>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</si>
  <si>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</si>
  <si>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</si>
  <si>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00020235120100000151</t>
  </si>
  <si>
    <t xml:space="preserve">  Субвенции бюджетам сельских поселений на составление(изменение)списков кандидатов в присяжные заседатели федеральных судов общей юрисдикции в Российской Федерации</t>
  </si>
  <si>
    <t>Уточненый план 2019г.</t>
  </si>
  <si>
    <t>Фактически исполнено за 1 квартал2019 г.</t>
  </si>
  <si>
    <t>Фактически исполнено за 1 квартал 2018 г.</t>
  </si>
  <si>
    <t>Отклонение 2019 к 2018 г.г.(+;-)</t>
  </si>
  <si>
    <t>00011300000000000000</t>
  </si>
  <si>
    <t>Доходы от оказания платных услуг (работ) и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</si>
  <si>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</si>
  <si>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</si>
  <si>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00020215002100000151</t>
  </si>
  <si>
    <t>Дотации бюджетам сельских поселений на поддержку мер по обеспечению сбалансиро-ванности бюджетов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</si>
  <si>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соответствующим периодом 2018 г. по сотоянию на 01.04.2019г.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</si>
</sst>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Arial Cyr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/>
    </border>
    <border>
      <left style="medium">
        <color indexed="8"/>
      </left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1">
      <alignment horizontal="left" wrapText="1" indent="2"/>
      <protection/>
    </xf>
    <xf numFmtId="0" fontId="23" fillId="0" borderId="2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" fillId="0" borderId="0" xfId="54" applyAlignment="1">
      <alignment horizontal="center"/>
      <protection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49" fontId="20" fillId="0" borderId="13" xfId="54" applyNumberFormat="1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left" vertical="center" wrapText="1"/>
      <protection/>
    </xf>
    <xf numFmtId="2" fontId="20" fillId="0" borderId="15" xfId="54" applyNumberFormat="1" applyFont="1" applyBorder="1" applyAlignment="1">
      <alignment horizontal="center" vertical="center"/>
      <protection/>
    </xf>
    <xf numFmtId="4" fontId="20" fillId="0" borderId="15" xfId="54" applyNumberFormat="1" applyFont="1" applyBorder="1" applyAlignment="1">
      <alignment horizontal="center" vertical="center"/>
      <protection/>
    </xf>
    <xf numFmtId="49" fontId="21" fillId="0" borderId="14" xfId="54" applyNumberFormat="1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left" vertical="center" wrapText="1"/>
      <protection/>
    </xf>
    <xf numFmtId="2" fontId="21" fillId="0" borderId="16" xfId="54" applyNumberFormat="1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left" vertical="center" wrapText="1"/>
      <protection/>
    </xf>
    <xf numFmtId="2" fontId="19" fillId="0" borderId="17" xfId="54" applyNumberFormat="1" applyFont="1" applyBorder="1" applyAlignment="1">
      <alignment horizontal="center" vertical="center" wrapText="1"/>
      <protection/>
    </xf>
    <xf numFmtId="180" fontId="19" fillId="0" borderId="17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left" vertical="center" wrapText="1"/>
      <protection/>
    </xf>
    <xf numFmtId="2" fontId="21" fillId="0" borderId="17" xfId="54" applyNumberFormat="1" applyFont="1" applyBorder="1" applyAlignment="1">
      <alignment horizontal="center" vertical="center" wrapText="1"/>
      <protection/>
    </xf>
    <xf numFmtId="180" fontId="21" fillId="0" borderId="17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justify" vertical="center" wrapText="1"/>
      <protection/>
    </xf>
    <xf numFmtId="0" fontId="19" fillId="0" borderId="17" xfId="54" applyFont="1" applyBorder="1" applyAlignment="1">
      <alignment horizontal="justify" vertical="center" wrapText="1"/>
      <protection/>
    </xf>
    <xf numFmtId="0" fontId="19" fillId="0" borderId="18" xfId="54" applyFont="1" applyBorder="1" applyAlignment="1">
      <alignment horizontal="left" vertical="center" wrapText="1"/>
      <protection/>
    </xf>
    <xf numFmtId="2" fontId="19" fillId="0" borderId="15" xfId="54" applyNumberFormat="1" applyFont="1" applyBorder="1" applyAlignment="1">
      <alignment horizontal="center" vertical="center" wrapText="1"/>
      <protection/>
    </xf>
    <xf numFmtId="4" fontId="19" fillId="0" borderId="15" xfId="54" applyNumberFormat="1" applyFont="1" applyBorder="1" applyAlignment="1">
      <alignment horizontal="center" vertical="center" wrapText="1"/>
      <protection/>
    </xf>
    <xf numFmtId="49" fontId="1" fillId="8" borderId="15" xfId="54" applyNumberFormat="1" applyFill="1" applyBorder="1" applyAlignment="1">
      <alignment horizontal="center"/>
      <protection/>
    </xf>
    <xf numFmtId="0" fontId="21" fillId="8" borderId="12" xfId="54" applyFont="1" applyFill="1" applyBorder="1" applyAlignment="1">
      <alignment vertical="center" wrapText="1"/>
      <protection/>
    </xf>
    <xf numFmtId="2" fontId="20" fillId="8" borderId="15" xfId="54" applyNumberFormat="1" applyFont="1" applyFill="1" applyBorder="1" applyAlignment="1">
      <alignment horizontal="center" vertical="center"/>
      <protection/>
    </xf>
    <xf numFmtId="4" fontId="20" fillId="8" borderId="15" xfId="54" applyNumberFormat="1" applyFont="1" applyFill="1" applyBorder="1" applyAlignment="1">
      <alignment horizontal="center" vertical="center"/>
      <protection/>
    </xf>
    <xf numFmtId="49" fontId="1" fillId="0" borderId="15" xfId="54" applyNumberFormat="1" applyBorder="1" applyAlignment="1">
      <alignment horizontal="center"/>
      <protection/>
    </xf>
    <xf numFmtId="0" fontId="21" fillId="0" borderId="12" xfId="54" applyFont="1" applyBorder="1" applyAlignment="1">
      <alignment vertical="center" wrapText="1"/>
      <protection/>
    </xf>
    <xf numFmtId="2" fontId="19" fillId="0" borderId="15" xfId="54" applyNumberFormat="1" applyFont="1" applyBorder="1" applyAlignment="1">
      <alignment horizontal="center" vertical="center"/>
      <protection/>
    </xf>
    <xf numFmtId="180" fontId="19" fillId="0" borderId="15" xfId="54" applyNumberFormat="1" applyFont="1" applyBorder="1" applyAlignment="1">
      <alignment horizontal="center" vertical="center"/>
      <protection/>
    </xf>
    <xf numFmtId="49" fontId="19" fillId="0" borderId="15" xfId="54" applyNumberFormat="1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0" fontId="19" fillId="0" borderId="15" xfId="54" applyFont="1" applyBorder="1" applyAlignment="1">
      <alignment horizontal="left" wrapText="1"/>
      <protection/>
    </xf>
    <xf numFmtId="49" fontId="19" fillId="8" borderId="15" xfId="54" applyNumberFormat="1" applyFont="1" applyFill="1" applyBorder="1" applyAlignment="1">
      <alignment horizontal="center"/>
      <protection/>
    </xf>
    <xf numFmtId="0" fontId="19" fillId="8" borderId="15" xfId="54" applyFont="1" applyFill="1" applyBorder="1">
      <alignment/>
      <protection/>
    </xf>
    <xf numFmtId="49" fontId="19" fillId="4" borderId="15" xfId="54" applyNumberFormat="1" applyFont="1" applyFill="1" applyBorder="1" applyAlignment="1">
      <alignment horizontal="center"/>
      <protection/>
    </xf>
    <xf numFmtId="0" fontId="19" fillId="4" borderId="15" xfId="54" applyFont="1" applyFill="1" applyBorder="1">
      <alignment/>
      <protection/>
    </xf>
    <xf numFmtId="4" fontId="19" fillId="4" borderId="15" xfId="54" applyNumberFormat="1" applyFont="1" applyFill="1" applyBorder="1" applyAlignment="1">
      <alignment horizontal="center" vertical="center"/>
      <protection/>
    </xf>
    <xf numFmtId="0" fontId="19" fillId="0" borderId="1" xfId="33" applyNumberFormat="1" applyFont="1" applyProtection="1">
      <alignment horizontal="left" wrapText="1" indent="2"/>
      <protection/>
    </xf>
    <xf numFmtId="2" fontId="19" fillId="0" borderId="19" xfId="54" applyNumberFormat="1" applyFont="1" applyBorder="1" applyAlignment="1">
      <alignment horizontal="center" vertical="center" wrapText="1"/>
      <protection/>
    </xf>
    <xf numFmtId="2" fontId="19" fillId="0" borderId="20" xfId="54" applyNumberFormat="1" applyFont="1" applyBorder="1" applyAlignment="1">
      <alignment horizontal="center" vertical="center" wrapText="1"/>
      <protection/>
    </xf>
    <xf numFmtId="2" fontId="19" fillId="0" borderId="21" xfId="54" applyNumberFormat="1" applyFont="1" applyBorder="1" applyAlignment="1">
      <alignment horizontal="center" vertical="center" wrapText="1"/>
      <protection/>
    </xf>
    <xf numFmtId="180" fontId="19" fillId="0" borderId="21" xfId="54" applyNumberFormat="1" applyFont="1" applyBorder="1" applyAlignment="1">
      <alignment horizontal="center" vertical="center" wrapText="1"/>
      <protection/>
    </xf>
    <xf numFmtId="180" fontId="19" fillId="8" borderId="17" xfId="54" applyNumberFormat="1" applyFont="1" applyFill="1" applyBorder="1" applyAlignment="1">
      <alignment horizontal="center" vertical="center" wrapText="1"/>
      <protection/>
    </xf>
    <xf numFmtId="180" fontId="19" fillId="0" borderId="22" xfId="54" applyNumberFormat="1" applyFont="1" applyBorder="1" applyAlignment="1">
      <alignment horizontal="center" vertical="center" wrapText="1"/>
      <protection/>
    </xf>
    <xf numFmtId="180" fontId="19" fillId="0" borderId="23" xfId="54" applyNumberFormat="1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wrapText="1"/>
      <protection/>
    </xf>
    <xf numFmtId="2" fontId="20" fillId="4" borderId="15" xfId="54" applyNumberFormat="1" applyFont="1" applyFill="1" applyBorder="1" applyAlignment="1">
      <alignment horizontal="center" vertical="center"/>
      <protection/>
    </xf>
    <xf numFmtId="4" fontId="20" fillId="4" borderId="15" xfId="54" applyNumberFormat="1" applyFont="1" applyFill="1" applyBorder="1" applyAlignment="1">
      <alignment horizontal="center" vertical="center"/>
      <protection/>
    </xf>
    <xf numFmtId="2" fontId="19" fillId="0" borderId="24" xfId="54" applyNumberFormat="1" applyFont="1" applyBorder="1" applyAlignment="1">
      <alignment horizontal="center" vertical="center" wrapText="1"/>
      <protection/>
    </xf>
    <xf numFmtId="180" fontId="19" fillId="0" borderId="25" xfId="54" applyNumberFormat="1" applyFont="1" applyBorder="1" applyAlignment="1">
      <alignment horizontal="center" vertical="center" wrapText="1"/>
      <protection/>
    </xf>
    <xf numFmtId="180" fontId="19" fillId="0" borderId="15" xfId="54" applyNumberFormat="1" applyFont="1" applyBorder="1" applyAlignment="1">
      <alignment horizontal="center" vertical="center" wrapText="1"/>
      <protection/>
    </xf>
    <xf numFmtId="4" fontId="19" fillId="0" borderId="22" xfId="54" applyNumberFormat="1" applyFont="1" applyBorder="1" applyAlignment="1">
      <alignment horizontal="center" vertical="center" wrapText="1"/>
      <protection/>
    </xf>
    <xf numFmtId="49" fontId="18" fillId="0" borderId="0" xfId="54" applyNumberFormat="1" applyFont="1" applyAlignment="1">
      <alignment horizontal="center" vertical="center" wrapText="1"/>
      <protection/>
    </xf>
    <xf numFmtId="49" fontId="19" fillId="0" borderId="13" xfId="54" applyNumberFormat="1" applyFont="1" applyBorder="1" applyAlignment="1">
      <alignment horizontal="center" vertical="center" wrapText="1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2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2" fontId="19" fillId="0" borderId="13" xfId="54" applyNumberFormat="1" applyFont="1" applyBorder="1" applyAlignment="1">
      <alignment horizontal="center" vertical="center" wrapText="1"/>
      <protection/>
    </xf>
    <xf numFmtId="2" fontId="19" fillId="0" borderId="26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tabSelected="1" workbookViewId="0" topLeftCell="A1">
      <selection activeCell="C4" sqref="C4:E6"/>
    </sheetView>
  </sheetViews>
  <sheetFormatPr defaultColWidth="9.140625" defaultRowHeight="12.75"/>
  <cols>
    <col min="2" max="2" width="32.28125" style="0" customWidth="1"/>
    <col min="3" max="3" width="42.8515625" style="0" customWidth="1"/>
    <col min="4" max="4" width="22.140625" style="0" customWidth="1"/>
    <col min="5" max="5" width="18.7109375" style="0" customWidth="1"/>
    <col min="7" max="7" width="21.8515625" style="0" customWidth="1"/>
    <col min="8" max="8" width="14.8515625" style="0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58" t="s">
        <v>70</v>
      </c>
      <c r="D4" s="58"/>
      <c r="E4" s="58"/>
      <c r="F4" s="3"/>
      <c r="G4" s="3"/>
      <c r="H4" s="1"/>
    </row>
    <row r="5" spans="2:8" ht="18.75">
      <c r="B5" s="2"/>
      <c r="C5" s="58"/>
      <c r="D5" s="58"/>
      <c r="E5" s="58"/>
      <c r="F5" s="3"/>
      <c r="G5" s="3"/>
      <c r="H5" s="1"/>
    </row>
    <row r="6" spans="2:8" ht="45.75" customHeight="1">
      <c r="B6" s="2"/>
      <c r="C6" s="58"/>
      <c r="D6" s="58"/>
      <c r="E6" s="58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 ht="12.75">
      <c r="B11" s="59" t="s">
        <v>0</v>
      </c>
      <c r="C11" s="61" t="s">
        <v>1</v>
      </c>
      <c r="D11" s="61" t="s">
        <v>60</v>
      </c>
      <c r="E11" s="61" t="s">
        <v>61</v>
      </c>
      <c r="F11" s="61" t="s">
        <v>38</v>
      </c>
      <c r="G11" s="64" t="s">
        <v>62</v>
      </c>
      <c r="H11" s="61" t="s">
        <v>63</v>
      </c>
    </row>
    <row r="12" spans="2:8" ht="50.25" customHeight="1" thickBot="1">
      <c r="B12" s="60"/>
      <c r="C12" s="62"/>
      <c r="D12" s="62"/>
      <c r="E12" s="62"/>
      <c r="F12" s="63"/>
      <c r="G12" s="65"/>
      <c r="H12" s="62"/>
    </row>
    <row r="13" spans="2:8" ht="29.25" thickBot="1">
      <c r="B13" s="8" t="s">
        <v>2</v>
      </c>
      <c r="C13" s="9" t="s">
        <v>39</v>
      </c>
      <c r="D13" s="10">
        <f>D14+D16+D18+D22+D24</f>
        <v>130006</v>
      </c>
      <c r="E13" s="10">
        <f>E14+E16+E18+E22</f>
        <v>9244.84</v>
      </c>
      <c r="F13" s="50">
        <f aca="true" t="shared" si="0" ref="F13:F21">E13/D13*100</f>
        <v>7.111087180591665</v>
      </c>
      <c r="G13" s="10">
        <f>G14+G16+G18+G22</f>
        <v>21354.829999999998</v>
      </c>
      <c r="H13" s="11">
        <f>E13-G13</f>
        <v>-12109.989999999998</v>
      </c>
    </row>
    <row r="14" spans="2:8" ht="15.75" thickBot="1">
      <c r="B14" s="12" t="s">
        <v>12</v>
      </c>
      <c r="C14" s="13" t="s">
        <v>3</v>
      </c>
      <c r="D14" s="14">
        <f>D15</f>
        <v>20000</v>
      </c>
      <c r="E14" s="14">
        <f>E15</f>
        <v>6281.15</v>
      </c>
      <c r="F14" s="49">
        <f t="shared" si="0"/>
        <v>31.405749999999998</v>
      </c>
      <c r="G14" s="14">
        <f>G15</f>
        <v>17563</v>
      </c>
      <c r="H14" s="11">
        <f>E14-G14</f>
        <v>-11281.85</v>
      </c>
    </row>
    <row r="15" spans="2:8" ht="116.25" customHeight="1" thickBot="1">
      <c r="B15" s="7" t="s">
        <v>13</v>
      </c>
      <c r="C15" s="43" t="s">
        <v>53</v>
      </c>
      <c r="D15" s="16">
        <v>20000</v>
      </c>
      <c r="E15" s="16">
        <v>6281.15</v>
      </c>
      <c r="F15" s="17">
        <f t="shared" si="0"/>
        <v>31.405749999999998</v>
      </c>
      <c r="G15" s="16">
        <v>17563</v>
      </c>
      <c r="H15" s="11">
        <f>E15-G15</f>
        <v>-11281.85</v>
      </c>
    </row>
    <row r="16" spans="2:8" ht="15.75" thickBot="1">
      <c r="B16" s="18" t="s">
        <v>14</v>
      </c>
      <c r="C16" s="19" t="s">
        <v>4</v>
      </c>
      <c r="D16" s="20">
        <f>D17</f>
        <v>500</v>
      </c>
      <c r="E16" s="20">
        <f>E17</f>
        <v>435.46</v>
      </c>
      <c r="F16" s="17">
        <f t="shared" si="0"/>
        <v>87.09199999999998</v>
      </c>
      <c r="G16" s="20">
        <f>G17</f>
        <v>334.8</v>
      </c>
      <c r="H16" s="11">
        <f aca="true" t="shared" si="1" ref="H16:H21">E16-G16</f>
        <v>100.65999999999997</v>
      </c>
    </row>
    <row r="17" spans="2:8" ht="15.75" thickBot="1">
      <c r="B17" s="7" t="s">
        <v>15</v>
      </c>
      <c r="C17" s="15" t="s">
        <v>5</v>
      </c>
      <c r="D17" s="16">
        <v>500</v>
      </c>
      <c r="E17" s="16">
        <v>435.46</v>
      </c>
      <c r="F17" s="17">
        <f t="shared" si="0"/>
        <v>87.09199999999998</v>
      </c>
      <c r="G17" s="16">
        <v>334.8</v>
      </c>
      <c r="H17" s="11">
        <f t="shared" si="1"/>
        <v>100.65999999999997</v>
      </c>
    </row>
    <row r="18" spans="2:8" ht="15.75" thickBot="1">
      <c r="B18" s="18" t="s">
        <v>16</v>
      </c>
      <c r="C18" s="19" t="s">
        <v>6</v>
      </c>
      <c r="D18" s="20">
        <f>D19+D20+D21</f>
        <v>109500</v>
      </c>
      <c r="E18" s="20">
        <f>E19+E20+E21</f>
        <v>2528.23</v>
      </c>
      <c r="F18" s="17">
        <f t="shared" si="0"/>
        <v>2.3088858447488585</v>
      </c>
      <c r="G18" s="20">
        <f>G19+G20+G21</f>
        <v>3457.0299999999997</v>
      </c>
      <c r="H18" s="11">
        <f t="shared" si="1"/>
        <v>-928.7999999999997</v>
      </c>
    </row>
    <row r="19" spans="2:8" ht="15.75" thickBot="1">
      <c r="B19" s="7" t="s">
        <v>17</v>
      </c>
      <c r="C19" s="15" t="s">
        <v>7</v>
      </c>
      <c r="D19" s="16">
        <v>4000</v>
      </c>
      <c r="E19" s="16">
        <v>172.08</v>
      </c>
      <c r="F19" s="17">
        <f t="shared" si="0"/>
        <v>4.3020000000000005</v>
      </c>
      <c r="G19" s="16">
        <v>142.74</v>
      </c>
      <c r="H19" s="11">
        <f t="shared" si="1"/>
        <v>29.340000000000003</v>
      </c>
    </row>
    <row r="20" spans="2:8" ht="15.75" thickBot="1">
      <c r="B20" s="7" t="s">
        <v>36</v>
      </c>
      <c r="C20" s="15" t="s">
        <v>54</v>
      </c>
      <c r="D20" s="16">
        <v>500</v>
      </c>
      <c r="E20" s="16">
        <v>116</v>
      </c>
      <c r="F20" s="17">
        <f t="shared" si="0"/>
        <v>23.200000000000003</v>
      </c>
      <c r="G20" s="16">
        <v>116</v>
      </c>
      <c r="H20" s="11">
        <f t="shared" si="1"/>
        <v>0</v>
      </c>
    </row>
    <row r="21" spans="2:8" ht="15.75" thickBot="1">
      <c r="B21" s="7" t="s">
        <v>37</v>
      </c>
      <c r="C21" s="15" t="s">
        <v>55</v>
      </c>
      <c r="D21" s="16">
        <v>105000</v>
      </c>
      <c r="E21" s="16">
        <v>2240.15</v>
      </c>
      <c r="F21" s="17">
        <f t="shared" si="0"/>
        <v>2.1334761904761903</v>
      </c>
      <c r="G21" s="16">
        <v>3198.29</v>
      </c>
      <c r="H21" s="11">
        <f t="shared" si="1"/>
        <v>-958.1399999999999</v>
      </c>
    </row>
    <row r="22" spans="2:8" ht="75.75" thickBot="1">
      <c r="B22" s="18" t="s">
        <v>18</v>
      </c>
      <c r="C22" s="19" t="s">
        <v>8</v>
      </c>
      <c r="D22" s="20">
        <f>D23</f>
        <v>0</v>
      </c>
      <c r="E22" s="20">
        <f>E23</f>
        <v>0</v>
      </c>
      <c r="F22" s="21"/>
      <c r="G22" s="20">
        <f>G23</f>
        <v>0</v>
      </c>
      <c r="H22" s="21">
        <v>0</v>
      </c>
    </row>
    <row r="23" spans="2:8" ht="145.5" customHeight="1" thickBot="1">
      <c r="B23" s="7" t="s">
        <v>19</v>
      </c>
      <c r="C23" s="15" t="s">
        <v>9</v>
      </c>
      <c r="D23" s="16">
        <v>0</v>
      </c>
      <c r="E23" s="16">
        <v>0</v>
      </c>
      <c r="F23" s="17">
        <v>0</v>
      </c>
      <c r="G23" s="16">
        <v>0</v>
      </c>
      <c r="H23" s="55">
        <v>0</v>
      </c>
    </row>
    <row r="24" spans="2:8" ht="65.25" customHeight="1" thickBot="1">
      <c r="B24" s="18" t="s">
        <v>64</v>
      </c>
      <c r="C24" s="15" t="s">
        <v>65</v>
      </c>
      <c r="D24" s="16">
        <f>D25</f>
        <v>6</v>
      </c>
      <c r="E24" s="16"/>
      <c r="F24" s="17"/>
      <c r="G24" s="54"/>
      <c r="H24" s="56"/>
    </row>
    <row r="25" spans="2:8" ht="67.5" customHeight="1" thickBot="1">
      <c r="B25" s="7" t="s">
        <v>66</v>
      </c>
      <c r="C25" s="15" t="s">
        <v>67</v>
      </c>
      <c r="D25" s="16">
        <v>6</v>
      </c>
      <c r="E25" s="16"/>
      <c r="F25" s="17"/>
      <c r="G25" s="54"/>
      <c r="H25" s="56"/>
    </row>
    <row r="26" spans="2:8" ht="15.75" thickBot="1">
      <c r="B26" s="18" t="s">
        <v>20</v>
      </c>
      <c r="C26" s="22" t="s">
        <v>10</v>
      </c>
      <c r="D26" s="20">
        <f>D28+D29+D30+D31+D32+D33+D34</f>
        <v>6136777</v>
      </c>
      <c r="E26" s="20">
        <f>E28+E29+E30+E31+E32+E33+E34</f>
        <v>1752944.37</v>
      </c>
      <c r="F26" s="17">
        <f>E26/D26*100</f>
        <v>28.564576649925527</v>
      </c>
      <c r="G26" s="20">
        <f>G28+G30+G31+G32+G33+G34</f>
        <v>1616047.1</v>
      </c>
      <c r="H26" s="11">
        <f>E26-G26</f>
        <v>136897.27000000002</v>
      </c>
    </row>
    <row r="27" spans="2:8" ht="15.75" thickBot="1">
      <c r="B27" s="7"/>
      <c r="C27" s="23" t="s">
        <v>11</v>
      </c>
      <c r="D27" s="16"/>
      <c r="E27" s="16"/>
      <c r="F27" s="17"/>
      <c r="G27" s="16"/>
      <c r="H27" s="17"/>
    </row>
    <row r="28" spans="2:8" ht="73.5" customHeight="1" thickBot="1">
      <c r="B28" s="7" t="s">
        <v>42</v>
      </c>
      <c r="C28" s="23" t="s">
        <v>41</v>
      </c>
      <c r="D28" s="16">
        <v>4970000</v>
      </c>
      <c r="E28" s="16">
        <v>1242498</v>
      </c>
      <c r="F28" s="17">
        <f>E28/D28*100</f>
        <v>24.999959758551306</v>
      </c>
      <c r="G28" s="16">
        <v>1268475</v>
      </c>
      <c r="H28" s="11">
        <f>E28-G28</f>
        <v>-25977</v>
      </c>
    </row>
    <row r="29" spans="2:8" ht="73.5" customHeight="1" thickBot="1">
      <c r="B29" s="7" t="s">
        <v>68</v>
      </c>
      <c r="C29" s="23" t="s">
        <v>69</v>
      </c>
      <c r="D29" s="16">
        <v>237600</v>
      </c>
      <c r="E29" s="16">
        <v>59400</v>
      </c>
      <c r="F29" s="17"/>
      <c r="G29" s="54"/>
      <c r="H29" s="11"/>
    </row>
    <row r="30" spans="2:8" ht="30.75" thickBot="1">
      <c r="B30" s="7" t="s">
        <v>43</v>
      </c>
      <c r="C30" s="15" t="s">
        <v>44</v>
      </c>
      <c r="D30" s="16">
        <v>262046</v>
      </c>
      <c r="E30" s="16">
        <v>65511.5</v>
      </c>
      <c r="F30" s="17">
        <f>E30/D30*100</f>
        <v>25</v>
      </c>
      <c r="G30" s="16">
        <v>166911.3</v>
      </c>
      <c r="H30" s="57">
        <v>0</v>
      </c>
    </row>
    <row r="31" spans="2:8" ht="106.5" customHeight="1" thickBot="1">
      <c r="B31" s="7" t="s">
        <v>45</v>
      </c>
      <c r="C31" s="15" t="s">
        <v>46</v>
      </c>
      <c r="D31" s="16">
        <v>80220</v>
      </c>
      <c r="E31" s="16">
        <v>17623.87</v>
      </c>
      <c r="F31" s="17">
        <f>E31/D31*100</f>
        <v>21.969421590625778</v>
      </c>
      <c r="G31" s="16">
        <v>15150</v>
      </c>
      <c r="H31" s="17">
        <v>0</v>
      </c>
    </row>
    <row r="32" spans="2:8" ht="106.5" customHeight="1" thickBot="1">
      <c r="B32" s="7" t="s">
        <v>58</v>
      </c>
      <c r="C32" s="43" t="s">
        <v>59</v>
      </c>
      <c r="D32" s="45">
        <v>0</v>
      </c>
      <c r="E32" s="46">
        <v>0</v>
      </c>
      <c r="F32" s="17"/>
      <c r="G32" s="46">
        <v>873.8</v>
      </c>
      <c r="H32" s="47">
        <v>0</v>
      </c>
    </row>
    <row r="33" spans="2:8" ht="87.75" customHeight="1" thickBot="1">
      <c r="B33" s="7" t="s">
        <v>47</v>
      </c>
      <c r="C33" s="15" t="s">
        <v>48</v>
      </c>
      <c r="D33" s="44">
        <v>586911</v>
      </c>
      <c r="E33" s="44">
        <v>367911</v>
      </c>
      <c r="F33" s="17">
        <f>E33/D33*100</f>
        <v>62.6859949804996</v>
      </c>
      <c r="G33" s="44">
        <v>164637</v>
      </c>
      <c r="H33" s="11">
        <f>E33-G33</f>
        <v>203274</v>
      </c>
    </row>
    <row r="34" spans="2:8" ht="113.25" customHeight="1" thickBot="1">
      <c r="B34" s="7" t="s">
        <v>51</v>
      </c>
      <c r="C34" s="24" t="s">
        <v>52</v>
      </c>
      <c r="D34" s="25">
        <v>0</v>
      </c>
      <c r="E34" s="25">
        <v>0</v>
      </c>
      <c r="F34" s="26"/>
      <c r="G34" s="25">
        <v>0</v>
      </c>
      <c r="H34" s="26">
        <v>0</v>
      </c>
    </row>
    <row r="35" spans="2:8" ht="15.75" thickBot="1">
      <c r="B35" s="27"/>
      <c r="C35" s="28" t="s">
        <v>21</v>
      </c>
      <c r="D35" s="29">
        <f>D26+D13</f>
        <v>6266783</v>
      </c>
      <c r="E35" s="29">
        <f>E26+E13</f>
        <v>1762189.2100000002</v>
      </c>
      <c r="F35" s="48">
        <f>E35/D35*100</f>
        <v>28.119518579149783</v>
      </c>
      <c r="G35" s="29">
        <f>G26+G13</f>
        <v>1637401.9300000002</v>
      </c>
      <c r="H35" s="11">
        <f>E35-G35</f>
        <v>124787.28000000003</v>
      </c>
    </row>
    <row r="36" spans="2:8" ht="15.75" thickBot="1">
      <c r="B36" s="31"/>
      <c r="C36" s="32" t="s">
        <v>22</v>
      </c>
      <c r="D36" s="33"/>
      <c r="E36" s="33"/>
      <c r="F36" s="34"/>
      <c r="G36" s="33"/>
      <c r="H36" s="34"/>
    </row>
    <row r="37" spans="2:8" ht="15.75" thickBot="1">
      <c r="B37" s="35" t="s">
        <v>31</v>
      </c>
      <c r="C37" s="36" t="s">
        <v>23</v>
      </c>
      <c r="D37" s="33">
        <v>1988173</v>
      </c>
      <c r="E37" s="33">
        <v>394224.75</v>
      </c>
      <c r="F37" s="48">
        <f aca="true" t="shared" si="2" ref="F37:F44">E37/D37*100</f>
        <v>19.82849329510058</v>
      </c>
      <c r="G37" s="33">
        <v>457022.29</v>
      </c>
      <c r="H37" s="11">
        <f aca="true" t="shared" si="3" ref="H37:H45">E37-G37</f>
        <v>-62797.53999999998</v>
      </c>
    </row>
    <row r="38" spans="2:8" ht="15.75" thickBot="1">
      <c r="B38" s="35" t="s">
        <v>50</v>
      </c>
      <c r="C38" s="36" t="s">
        <v>24</v>
      </c>
      <c r="D38" s="33">
        <v>80220</v>
      </c>
      <c r="E38" s="33">
        <v>17623.87</v>
      </c>
      <c r="F38" s="48">
        <f t="shared" si="2"/>
        <v>21.969421590625778</v>
      </c>
      <c r="G38" s="33">
        <v>14825.62</v>
      </c>
      <c r="H38" s="11">
        <f t="shared" si="3"/>
        <v>2798.249999999998</v>
      </c>
    </row>
    <row r="39" spans="2:8" ht="60" customHeight="1" thickBot="1">
      <c r="B39" s="35" t="s">
        <v>49</v>
      </c>
      <c r="C39" s="37" t="s">
        <v>25</v>
      </c>
      <c r="D39" s="33">
        <v>100000</v>
      </c>
      <c r="E39" s="33">
        <v>22249.89</v>
      </c>
      <c r="F39" s="48">
        <f t="shared" si="2"/>
        <v>22.24989</v>
      </c>
      <c r="G39" s="33">
        <v>31199.86</v>
      </c>
      <c r="H39" s="11">
        <f t="shared" si="3"/>
        <v>-8949.970000000001</v>
      </c>
    </row>
    <row r="40" spans="2:8" ht="15.75" thickBot="1">
      <c r="B40" s="35" t="s">
        <v>32</v>
      </c>
      <c r="C40" s="36" t="s">
        <v>26</v>
      </c>
      <c r="D40" s="33">
        <v>539911</v>
      </c>
      <c r="E40" s="33">
        <v>272234.4</v>
      </c>
      <c r="F40" s="48">
        <f t="shared" si="2"/>
        <v>50.422088084888074</v>
      </c>
      <c r="G40" s="33">
        <v>114121.48</v>
      </c>
      <c r="H40" s="11">
        <f t="shared" si="3"/>
        <v>158112.92000000004</v>
      </c>
    </row>
    <row r="41" spans="2:8" ht="15.75" thickBot="1">
      <c r="B41" s="35" t="s">
        <v>33</v>
      </c>
      <c r="C41" s="36" t="s">
        <v>27</v>
      </c>
      <c r="D41" s="33">
        <v>1010537</v>
      </c>
      <c r="E41" s="33">
        <v>201457.63</v>
      </c>
      <c r="F41" s="48">
        <f t="shared" si="2"/>
        <v>19.935700523583005</v>
      </c>
      <c r="G41" s="33">
        <v>118798.52</v>
      </c>
      <c r="H41" s="11">
        <f t="shared" si="3"/>
        <v>82659.11</v>
      </c>
    </row>
    <row r="42" spans="2:8" ht="63" customHeight="1" thickBot="1">
      <c r="B42" s="35" t="s">
        <v>34</v>
      </c>
      <c r="C42" s="37" t="s">
        <v>28</v>
      </c>
      <c r="D42" s="33">
        <v>2347942</v>
      </c>
      <c r="E42" s="33">
        <v>656021.5</v>
      </c>
      <c r="F42" s="48">
        <f t="shared" si="2"/>
        <v>27.940277059654793</v>
      </c>
      <c r="G42" s="33">
        <v>631141.3</v>
      </c>
      <c r="H42" s="11">
        <f t="shared" si="3"/>
        <v>24880.199999999953</v>
      </c>
    </row>
    <row r="43" spans="2:8" ht="15.75" thickBot="1">
      <c r="B43" s="35" t="s">
        <v>35</v>
      </c>
      <c r="C43" s="36" t="s">
        <v>29</v>
      </c>
      <c r="D43" s="33">
        <v>180000</v>
      </c>
      <c r="E43" s="33">
        <v>45000</v>
      </c>
      <c r="F43" s="48">
        <f t="shared" si="2"/>
        <v>25</v>
      </c>
      <c r="G43" s="33">
        <v>45000</v>
      </c>
      <c r="H43" s="11">
        <f t="shared" si="3"/>
        <v>0</v>
      </c>
    </row>
    <row r="44" spans="2:8" ht="30.75" thickBot="1">
      <c r="B44" s="35" t="s">
        <v>56</v>
      </c>
      <c r="C44" s="51" t="s">
        <v>57</v>
      </c>
      <c r="D44" s="33">
        <v>20000</v>
      </c>
      <c r="E44" s="33">
        <v>0</v>
      </c>
      <c r="F44" s="48">
        <f t="shared" si="2"/>
        <v>0</v>
      </c>
      <c r="G44" s="33">
        <v>0</v>
      </c>
      <c r="H44" s="11">
        <f t="shared" si="3"/>
        <v>0</v>
      </c>
    </row>
    <row r="45" spans="2:8" ht="15">
      <c r="B45" s="38"/>
      <c r="C45" s="39" t="s">
        <v>30</v>
      </c>
      <c r="D45" s="29">
        <f>D37+D38+D39+D40+D41+D42+D43+D44</f>
        <v>6266783</v>
      </c>
      <c r="E45" s="29">
        <f>E37+E38+E39+E40+E41+E42+E43+E44</f>
        <v>1608812.04</v>
      </c>
      <c r="F45" s="30">
        <v>17.4</v>
      </c>
      <c r="G45" s="29">
        <f>G37+G38+G39+G40+G41+G42+G43+G44</f>
        <v>1412109.07</v>
      </c>
      <c r="H45" s="11">
        <f t="shared" si="3"/>
        <v>196702.96999999997</v>
      </c>
    </row>
    <row r="46" spans="2:8" ht="15">
      <c r="B46" s="40"/>
      <c r="C46" s="41" t="s">
        <v>40</v>
      </c>
      <c r="D46" s="52">
        <f>D35-D45</f>
        <v>0</v>
      </c>
      <c r="E46" s="52">
        <f>E35-E45</f>
        <v>153377.17000000016</v>
      </c>
      <c r="F46" s="53"/>
      <c r="G46" s="52">
        <f>G35-G45</f>
        <v>225292.8600000001</v>
      </c>
      <c r="H46" s="42"/>
    </row>
  </sheetData>
  <sheetProtection/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2019-06-26T06:36:36Z</dcterms:modified>
  <cp:category/>
  <cp:version/>
  <cp:contentType/>
  <cp:contentStatus/>
</cp:coreProperties>
</file>